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6A3B8861-160C-4F0E-9EB4-85CC5991D0EB}" xr6:coauthVersionLast="47" xr6:coauthVersionMax="47" xr10:uidLastSave="{00000000-0000-0000-0000-000000000000}"/>
  <bookViews>
    <workbookView xWindow="-110" yWindow="-110" windowWidth="19420" windowHeight="10300" xr2:uid="{2C86F33D-4330-4C00-A398-6EE03CFE8008}"/>
  </bookViews>
  <sheets>
    <sheet name="Title" sheetId="2" r:id="rId1"/>
    <sheet name="Exampl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1" i="1" l="1"/>
  <c r="Q11" i="1"/>
  <c r="N11" i="1"/>
  <c r="L11" i="1"/>
  <c r="K11" i="1"/>
  <c r="I11" i="1"/>
  <c r="H11" i="1"/>
  <c r="G11" i="1"/>
  <c r="D11" i="1"/>
  <c r="J11" i="1" s="1"/>
  <c r="V10" i="1"/>
  <c r="R10" i="1"/>
  <c r="I10" i="1"/>
  <c r="P10" i="1" s="1"/>
  <c r="H10" i="1"/>
  <c r="N10" i="1" s="1"/>
  <c r="G10" i="1"/>
  <c r="D10" i="1"/>
  <c r="J10" i="1" s="1"/>
  <c r="S10" i="1" s="1"/>
  <c r="V9" i="1"/>
  <c r="Q9" i="1"/>
  <c r="N9" i="1"/>
  <c r="I9" i="1"/>
  <c r="H9" i="1"/>
  <c r="G9" i="1"/>
  <c r="D9" i="1"/>
  <c r="J9" i="1" s="1"/>
  <c r="V8" i="1"/>
  <c r="J8" i="1"/>
  <c r="I8" i="1"/>
  <c r="P8" i="1" s="1"/>
  <c r="H8" i="1"/>
  <c r="O8" i="1" s="1"/>
  <c r="G8" i="1"/>
  <c r="D8" i="1"/>
  <c r="V7" i="1"/>
  <c r="Q7" i="1"/>
  <c r="N7" i="1"/>
  <c r="M7" i="1"/>
  <c r="I7" i="1"/>
  <c r="H7" i="1"/>
  <c r="T7" i="1" s="1"/>
  <c r="G7" i="1"/>
  <c r="D7" i="1"/>
  <c r="J7" i="1" s="1"/>
  <c r="V6" i="1"/>
  <c r="J6" i="1"/>
  <c r="I6" i="1"/>
  <c r="P6" i="1" s="1"/>
  <c r="H6" i="1"/>
  <c r="O6" i="1" s="1"/>
  <c r="G6" i="1"/>
  <c r="D6" i="1"/>
  <c r="V5" i="1"/>
  <c r="Q5" i="1"/>
  <c r="N5" i="1"/>
  <c r="I5" i="1"/>
  <c r="H5" i="1"/>
  <c r="G5" i="1"/>
  <c r="D5" i="1"/>
  <c r="J5" i="1" s="1"/>
  <c r="V4" i="1"/>
  <c r="J4" i="1"/>
  <c r="I4" i="1"/>
  <c r="P4" i="1" s="1"/>
  <c r="H4" i="1"/>
  <c r="O4" i="1" s="1"/>
  <c r="G4" i="1"/>
  <c r="D4" i="1"/>
  <c r="L4" i="1" l="1"/>
  <c r="G12" i="1"/>
  <c r="R4" i="1"/>
  <c r="Q4" i="1"/>
  <c r="M4" i="1"/>
  <c r="K4" i="1"/>
  <c r="U4" i="1"/>
  <c r="R9" i="1"/>
  <c r="O9" i="1"/>
  <c r="P9" i="1"/>
  <c r="O12" i="1"/>
  <c r="U9" i="1"/>
  <c r="T9" i="1"/>
  <c r="O11" i="1"/>
  <c r="M11" i="1"/>
  <c r="P11" i="1"/>
  <c r="J12" i="1"/>
  <c r="M6" i="1"/>
  <c r="L6" i="1"/>
  <c r="U6" i="1"/>
  <c r="R6" i="1"/>
  <c r="Q6" i="1"/>
  <c r="K6" i="1"/>
  <c r="S11" i="1"/>
  <c r="S4" i="1"/>
  <c r="M9" i="1"/>
  <c r="R11" i="1"/>
  <c r="R5" i="1"/>
  <c r="P5" i="1"/>
  <c r="P12" i="1" s="1"/>
  <c r="O5" i="1"/>
  <c r="M8" i="1"/>
  <c r="L8" i="1"/>
  <c r="U8" i="1"/>
  <c r="R8" i="1"/>
  <c r="Q8" i="1"/>
  <c r="K8" i="1"/>
  <c r="U5" i="1"/>
  <c r="S6" i="1"/>
  <c r="T5" i="1"/>
  <c r="R7" i="1"/>
  <c r="O7" i="1"/>
  <c r="P7" i="1"/>
  <c r="M10" i="1"/>
  <c r="M5" i="1"/>
  <c r="U7" i="1"/>
  <c r="S8" i="1"/>
  <c r="T4" i="1"/>
  <c r="T12" i="1" s="1"/>
  <c r="T6" i="1"/>
  <c r="T8" i="1"/>
  <c r="H12" i="1"/>
  <c r="I12" i="1"/>
  <c r="U10" i="1"/>
  <c r="S5" i="1"/>
  <c r="S7" i="1"/>
  <c r="S9" i="1"/>
  <c r="N4" i="1"/>
  <c r="O10" i="1"/>
  <c r="T11" i="1"/>
  <c r="K5" i="1"/>
  <c r="K7" i="1"/>
  <c r="K9" i="1"/>
  <c r="U11" i="1"/>
  <c r="L5" i="1"/>
  <c r="L7" i="1"/>
  <c r="L9" i="1"/>
  <c r="Q10" i="1"/>
  <c r="T10" i="1"/>
  <c r="K10" i="1"/>
  <c r="L10" i="1"/>
  <c r="N6" i="1"/>
  <c r="N8" i="1"/>
  <c r="P14" i="1" l="1"/>
  <c r="P13" i="1"/>
  <c r="O13" i="1"/>
  <c r="O14" i="1"/>
  <c r="N12" i="1"/>
  <c r="J14" i="1"/>
  <c r="J13" i="1"/>
  <c r="R12" i="1"/>
  <c r="U12" i="1"/>
  <c r="M12" i="1"/>
  <c r="I14" i="1"/>
  <c r="I13" i="1"/>
  <c r="H14" i="1"/>
  <c r="H13" i="1"/>
  <c r="S12" i="1"/>
  <c r="G14" i="1"/>
  <c r="G13" i="1"/>
  <c r="T14" i="1"/>
  <c r="T13" i="1"/>
  <c r="K12" i="1"/>
  <c r="Q12" i="1"/>
  <c r="L12" i="1"/>
  <c r="L13" i="1" l="1"/>
  <c r="L14" i="1"/>
  <c r="M13" i="1"/>
  <c r="M14" i="1"/>
  <c r="Y9" i="1" s="1"/>
  <c r="U14" i="1"/>
  <c r="U13" i="1"/>
  <c r="R14" i="1"/>
  <c r="R13" i="1"/>
  <c r="N13" i="1"/>
  <c r="N14" i="1"/>
  <c r="S13" i="1"/>
  <c r="S14" i="1"/>
  <c r="Q14" i="1"/>
  <c r="Q13" i="1"/>
  <c r="K13" i="1"/>
  <c r="K14" i="1"/>
  <c r="Y3" i="1" s="1" a="1"/>
  <c r="Y7" i="1" l="1"/>
  <c r="Y8" i="1"/>
  <c r="Y6" i="1"/>
  <c r="Y5" i="1"/>
  <c r="Y4" i="1"/>
  <c r="Y3" i="1"/>
  <c r="Y10" i="1" l="1"/>
  <c r="Z5" i="1"/>
  <c r="Z7" i="1"/>
  <c r="Z10" i="1" l="1"/>
  <c r="Z9" i="1"/>
  <c r="Z3" i="1"/>
  <c r="Z8" i="1"/>
  <c r="Z6" i="1"/>
  <c r="Z4" i="1"/>
</calcChain>
</file>

<file path=xl/sharedStrings.xml><?xml version="1.0" encoding="utf-8"?>
<sst xmlns="http://schemas.openxmlformats.org/spreadsheetml/2006/main" count="48" uniqueCount="30">
  <si>
    <t>Fractional Factorical Design</t>
  </si>
  <si>
    <t>SS</t>
  </si>
  <si>
    <t>%</t>
  </si>
  <si>
    <t>A</t>
  </si>
  <si>
    <t>B</t>
  </si>
  <si>
    <t>C</t>
  </si>
  <si>
    <t>D = ABC</t>
  </si>
  <si>
    <t>Tot</t>
  </si>
  <si>
    <t>D</t>
  </si>
  <si>
    <t>AB</t>
  </si>
  <si>
    <t>AC</t>
  </si>
  <si>
    <t>AD</t>
  </si>
  <si>
    <t>BC</t>
  </si>
  <si>
    <t>BD</t>
  </si>
  <si>
    <t>CD</t>
  </si>
  <si>
    <t>ABC</t>
  </si>
  <si>
    <t>ABD</t>
  </si>
  <si>
    <t>ACD</t>
  </si>
  <si>
    <t>BCD</t>
  </si>
  <si>
    <t>ABCD</t>
  </si>
  <si>
    <t>AB+CD</t>
  </si>
  <si>
    <t>AC+BD</t>
  </si>
  <si>
    <t>contrast</t>
  </si>
  <si>
    <t>effect</t>
  </si>
  <si>
    <t>aliases</t>
  </si>
  <si>
    <t>I</t>
  </si>
  <si>
    <t>Real Statistics Using Excel</t>
  </si>
  <si>
    <t>Updated</t>
  </si>
  <si>
    <t>Copyright © 2013 - 2024 Charles Zaiontz</t>
  </si>
  <si>
    <t>Fractional 2^k Designs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</si>
</sst>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64" fontId="0" fillId="0" borderId="0" xfId="1" applyNumberFormat="1" applyFont="1" applyBorder="1" applyAlignment="1">
      <alignment horizontal="right"/>
    </xf>
    <xf numFmtId="0" fontId="0" fillId="0" borderId="2" xfId="0" applyBorder="1"/>
    <xf numFmtId="164" fontId="0" fillId="0" borderId="2" xfId="1" applyNumberFormat="1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2" xfId="0" applyBorder="1" applyAlignment="1">
      <alignment horizontal="right"/>
    </xf>
    <xf numFmtId="15" fontId="0" fillId="0" borderId="0" xfId="0" applyNumberForma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FA960-A9AD-40E8-A2F6-81A0C655F04A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26</v>
      </c>
    </row>
    <row r="2" spans="1:2" x14ac:dyDescent="0.35">
      <c r="A2" t="s">
        <v>29</v>
      </c>
    </row>
    <row r="4" spans="1:2" x14ac:dyDescent="0.35">
      <c r="A4" t="s">
        <v>27</v>
      </c>
      <c r="B4" s="12">
        <v>45386</v>
      </c>
    </row>
    <row r="6" spans="1:2" x14ac:dyDescent="0.35">
      <c r="A6" s="13" t="s">
        <v>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08C64-5377-47E6-B633-33EE0DD869A6}">
  <dimension ref="A1:AF15"/>
  <sheetViews>
    <sheetView workbookViewId="0"/>
  </sheetViews>
  <sheetFormatPr defaultRowHeight="14.5" x14ac:dyDescent="0.35"/>
  <cols>
    <col min="1" max="3" width="5.7265625" customWidth="1"/>
    <col min="4" max="4" width="7.453125" customWidth="1"/>
    <col min="5" max="5" width="5.7265625" customWidth="1"/>
    <col min="7" max="21" width="6.7265625" customWidth="1"/>
    <col min="22" max="32" width="7.54296875" customWidth="1"/>
  </cols>
  <sheetData>
    <row r="1" spans="1:32" x14ac:dyDescent="0.35">
      <c r="A1" s="1" t="s">
        <v>0</v>
      </c>
    </row>
    <row r="2" spans="1:32" x14ac:dyDescent="0.35">
      <c r="X2" s="2"/>
      <c r="Y2" s="3" t="s">
        <v>1</v>
      </c>
      <c r="Z2" s="3" t="s">
        <v>2</v>
      </c>
    </row>
    <row r="3" spans="1:32" x14ac:dyDescent="0.35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G3" s="4" t="s">
        <v>3</v>
      </c>
      <c r="H3" s="4" t="s">
        <v>4</v>
      </c>
      <c r="I3" s="4" t="s">
        <v>5</v>
      </c>
      <c r="J3" s="4" t="s">
        <v>8</v>
      </c>
      <c r="K3" s="4" t="s">
        <v>9</v>
      </c>
      <c r="L3" s="4" t="s">
        <v>10</v>
      </c>
      <c r="M3" s="4" t="s">
        <v>11</v>
      </c>
      <c r="N3" s="4" t="s">
        <v>12</v>
      </c>
      <c r="O3" s="4" t="s">
        <v>13</v>
      </c>
      <c r="P3" s="4" t="s">
        <v>14</v>
      </c>
      <c r="Q3" s="4" t="s">
        <v>15</v>
      </c>
      <c r="R3" s="4" t="s">
        <v>16</v>
      </c>
      <c r="S3" s="4" t="s">
        <v>17</v>
      </c>
      <c r="T3" s="4" t="s">
        <v>18</v>
      </c>
      <c r="U3" s="4" t="s">
        <v>19</v>
      </c>
      <c r="V3" s="4" t="s">
        <v>7</v>
      </c>
      <c r="W3" s="5"/>
      <c r="X3" s="6" t="s">
        <v>3</v>
      </c>
      <c r="Y3" s="5">
        <f t="array" ref="Y3:Y8">TRANSPOSE(G14:L14)</f>
        <v>105.125</v>
      </c>
      <c r="Z3" s="7">
        <f>Y3/Y$10</f>
        <v>0.12311521007173182</v>
      </c>
      <c r="AA3" s="5"/>
      <c r="AB3" s="5"/>
      <c r="AC3" s="5"/>
      <c r="AD3" s="5"/>
      <c r="AE3" s="5"/>
      <c r="AF3" s="5"/>
    </row>
    <row r="4" spans="1:32" x14ac:dyDescent="0.35">
      <c r="A4">
        <v>-1</v>
      </c>
      <c r="B4">
        <v>-1</v>
      </c>
      <c r="C4">
        <v>-1</v>
      </c>
      <c r="D4">
        <f>PRODUCT(A4:C4)</f>
        <v>-1</v>
      </c>
      <c r="E4">
        <v>26</v>
      </c>
      <c r="G4">
        <f>A4</f>
        <v>-1</v>
      </c>
      <c r="H4">
        <f>B4</f>
        <v>-1</v>
      </c>
      <c r="I4">
        <f>C4</f>
        <v>-1</v>
      </c>
      <c r="J4">
        <f>D4</f>
        <v>-1</v>
      </c>
      <c r="K4">
        <f>G4*H4</f>
        <v>1</v>
      </c>
      <c r="L4">
        <f>G4*I4</f>
        <v>1</v>
      </c>
      <c r="M4">
        <f>G4*J4</f>
        <v>1</v>
      </c>
      <c r="N4">
        <f>H4*I4</f>
        <v>1</v>
      </c>
      <c r="O4">
        <f>H4*J4</f>
        <v>1</v>
      </c>
      <c r="P4">
        <f>I4*J4</f>
        <v>1</v>
      </c>
      <c r="Q4">
        <f>G4*H4*I4</f>
        <v>-1</v>
      </c>
      <c r="R4">
        <f>G4*H4*J4</f>
        <v>-1</v>
      </c>
      <c r="S4">
        <f>G4*I4*J4</f>
        <v>-1</v>
      </c>
      <c r="T4">
        <f>H4*I4*J4</f>
        <v>-1</v>
      </c>
      <c r="U4">
        <f>G4*H4*I4*J4</f>
        <v>1</v>
      </c>
      <c r="V4">
        <f>E4</f>
        <v>26</v>
      </c>
      <c r="X4" t="s">
        <v>4</v>
      </c>
      <c r="Y4">
        <v>1.125</v>
      </c>
      <c r="Z4" s="7">
        <f t="shared" ref="Z4:Z10" si="0">Y4/Y$10</f>
        <v>1.3175230566534915E-3</v>
      </c>
    </row>
    <row r="5" spans="1:32" x14ac:dyDescent="0.35">
      <c r="A5">
        <v>1</v>
      </c>
      <c r="B5">
        <v>-1</v>
      </c>
      <c r="C5">
        <v>-1</v>
      </c>
      <c r="D5">
        <f t="shared" ref="D5:D11" si="1">PRODUCT(A5:C5)</f>
        <v>1</v>
      </c>
      <c r="E5">
        <v>37</v>
      </c>
      <c r="G5">
        <f t="shared" ref="G5:J11" si="2">A5</f>
        <v>1</v>
      </c>
      <c r="H5">
        <f t="shared" si="2"/>
        <v>-1</v>
      </c>
      <c r="I5">
        <f t="shared" si="2"/>
        <v>-1</v>
      </c>
      <c r="J5">
        <f t="shared" si="2"/>
        <v>1</v>
      </c>
      <c r="K5">
        <f t="shared" ref="K5:K11" si="3">G5*H5</f>
        <v>-1</v>
      </c>
      <c r="L5">
        <f t="shared" ref="L5:L11" si="4">G5*I5</f>
        <v>-1</v>
      </c>
      <c r="M5">
        <f t="shared" ref="M5:M11" si="5">G5*J5</f>
        <v>1</v>
      </c>
      <c r="N5">
        <f t="shared" ref="N5:N11" si="6">H5*I5</f>
        <v>1</v>
      </c>
      <c r="O5">
        <f t="shared" ref="O5:O11" si="7">H5*J5</f>
        <v>-1</v>
      </c>
      <c r="P5">
        <f t="shared" ref="P5:P11" si="8">I5*J5</f>
        <v>-1</v>
      </c>
      <c r="Q5">
        <f t="shared" ref="Q5:Q11" si="9">G5*H5*I5</f>
        <v>1</v>
      </c>
      <c r="R5">
        <f t="shared" ref="R5:R11" si="10">G5*H5*J5</f>
        <v>-1</v>
      </c>
      <c r="S5">
        <f t="shared" ref="S5:S11" si="11">G5*I5*J5</f>
        <v>-1</v>
      </c>
      <c r="T5">
        <f t="shared" ref="T5:T11" si="12">H5*I5*J5</f>
        <v>1</v>
      </c>
      <c r="U5">
        <f t="shared" ref="U5:U11" si="13">G5*H5*I5*J5</f>
        <v>1</v>
      </c>
      <c r="V5">
        <f t="shared" ref="V5:V11" si="14">E5</f>
        <v>37</v>
      </c>
      <c r="X5" t="s">
        <v>5</v>
      </c>
      <c r="Y5">
        <v>10.125</v>
      </c>
      <c r="Z5" s="7">
        <f t="shared" si="0"/>
        <v>1.1857707509881422E-2</v>
      </c>
    </row>
    <row r="6" spans="1:32" x14ac:dyDescent="0.35">
      <c r="A6">
        <v>-1</v>
      </c>
      <c r="B6">
        <v>1</v>
      </c>
      <c r="C6">
        <v>-1</v>
      </c>
      <c r="D6">
        <f t="shared" si="1"/>
        <v>1</v>
      </c>
      <c r="E6">
        <v>52</v>
      </c>
      <c r="G6">
        <f t="shared" si="2"/>
        <v>-1</v>
      </c>
      <c r="H6">
        <f t="shared" si="2"/>
        <v>1</v>
      </c>
      <c r="I6">
        <f t="shared" si="2"/>
        <v>-1</v>
      </c>
      <c r="J6">
        <f t="shared" si="2"/>
        <v>1</v>
      </c>
      <c r="K6">
        <f t="shared" si="3"/>
        <v>-1</v>
      </c>
      <c r="L6">
        <f t="shared" si="4"/>
        <v>1</v>
      </c>
      <c r="M6">
        <f t="shared" si="5"/>
        <v>-1</v>
      </c>
      <c r="N6">
        <f t="shared" si="6"/>
        <v>-1</v>
      </c>
      <c r="O6">
        <f t="shared" si="7"/>
        <v>1</v>
      </c>
      <c r="P6">
        <f t="shared" si="8"/>
        <v>-1</v>
      </c>
      <c r="Q6">
        <f t="shared" si="9"/>
        <v>1</v>
      </c>
      <c r="R6">
        <f t="shared" si="10"/>
        <v>-1</v>
      </c>
      <c r="S6">
        <f t="shared" si="11"/>
        <v>1</v>
      </c>
      <c r="T6">
        <f t="shared" si="12"/>
        <v>-1</v>
      </c>
      <c r="U6">
        <f t="shared" si="13"/>
        <v>1</v>
      </c>
      <c r="V6">
        <f t="shared" si="14"/>
        <v>52</v>
      </c>
      <c r="X6" t="s">
        <v>8</v>
      </c>
      <c r="Y6">
        <v>496.125</v>
      </c>
      <c r="Z6" s="7">
        <f t="shared" si="0"/>
        <v>0.5810276679841897</v>
      </c>
    </row>
    <row r="7" spans="1:32" x14ac:dyDescent="0.35">
      <c r="A7">
        <v>1</v>
      </c>
      <c r="B7">
        <v>1</v>
      </c>
      <c r="C7">
        <v>-1</v>
      </c>
      <c r="D7">
        <f t="shared" si="1"/>
        <v>-1</v>
      </c>
      <c r="E7">
        <v>31</v>
      </c>
      <c r="G7">
        <f t="shared" si="2"/>
        <v>1</v>
      </c>
      <c r="H7">
        <f t="shared" si="2"/>
        <v>1</v>
      </c>
      <c r="I7">
        <f t="shared" si="2"/>
        <v>-1</v>
      </c>
      <c r="J7">
        <f t="shared" si="2"/>
        <v>-1</v>
      </c>
      <c r="K7">
        <f t="shared" si="3"/>
        <v>1</v>
      </c>
      <c r="L7">
        <f t="shared" si="4"/>
        <v>-1</v>
      </c>
      <c r="M7">
        <f t="shared" si="5"/>
        <v>-1</v>
      </c>
      <c r="N7">
        <f t="shared" si="6"/>
        <v>-1</v>
      </c>
      <c r="O7">
        <f t="shared" si="7"/>
        <v>-1</v>
      </c>
      <c r="P7">
        <f t="shared" si="8"/>
        <v>1</v>
      </c>
      <c r="Q7">
        <f t="shared" si="9"/>
        <v>-1</v>
      </c>
      <c r="R7">
        <f t="shared" si="10"/>
        <v>-1</v>
      </c>
      <c r="S7">
        <f t="shared" si="11"/>
        <v>1</v>
      </c>
      <c r="T7">
        <f t="shared" si="12"/>
        <v>1</v>
      </c>
      <c r="U7">
        <f t="shared" si="13"/>
        <v>1</v>
      </c>
      <c r="V7">
        <f t="shared" si="14"/>
        <v>31</v>
      </c>
      <c r="X7" t="s">
        <v>20</v>
      </c>
      <c r="Y7">
        <v>0.125</v>
      </c>
      <c r="Z7" s="7">
        <f t="shared" si="0"/>
        <v>1.4639145073927682E-4</v>
      </c>
    </row>
    <row r="8" spans="1:32" x14ac:dyDescent="0.35">
      <c r="A8">
        <v>-1</v>
      </c>
      <c r="B8">
        <v>-1</v>
      </c>
      <c r="C8">
        <v>1</v>
      </c>
      <c r="D8">
        <f t="shared" si="1"/>
        <v>1</v>
      </c>
      <c r="E8">
        <v>57</v>
      </c>
      <c r="G8">
        <f t="shared" si="2"/>
        <v>-1</v>
      </c>
      <c r="H8">
        <f t="shared" si="2"/>
        <v>-1</v>
      </c>
      <c r="I8">
        <f t="shared" si="2"/>
        <v>1</v>
      </c>
      <c r="J8">
        <f t="shared" si="2"/>
        <v>1</v>
      </c>
      <c r="K8">
        <f t="shared" si="3"/>
        <v>1</v>
      </c>
      <c r="L8">
        <f t="shared" si="4"/>
        <v>-1</v>
      </c>
      <c r="M8">
        <f t="shared" si="5"/>
        <v>-1</v>
      </c>
      <c r="N8">
        <f t="shared" si="6"/>
        <v>-1</v>
      </c>
      <c r="O8">
        <f t="shared" si="7"/>
        <v>-1</v>
      </c>
      <c r="P8">
        <f t="shared" si="8"/>
        <v>1</v>
      </c>
      <c r="Q8">
        <f t="shared" si="9"/>
        <v>1</v>
      </c>
      <c r="R8">
        <f t="shared" si="10"/>
        <v>1</v>
      </c>
      <c r="S8">
        <f t="shared" si="11"/>
        <v>-1</v>
      </c>
      <c r="T8">
        <f t="shared" si="12"/>
        <v>-1</v>
      </c>
      <c r="U8">
        <f t="shared" si="13"/>
        <v>1</v>
      </c>
      <c r="V8">
        <f t="shared" si="14"/>
        <v>57</v>
      </c>
      <c r="X8" t="s">
        <v>21</v>
      </c>
      <c r="Y8">
        <v>10.125</v>
      </c>
      <c r="Z8" s="7">
        <f t="shared" si="0"/>
        <v>1.1857707509881422E-2</v>
      </c>
    </row>
    <row r="9" spans="1:32" x14ac:dyDescent="0.35">
      <c r="A9">
        <v>1</v>
      </c>
      <c r="B9">
        <v>-1</v>
      </c>
      <c r="C9">
        <v>1</v>
      </c>
      <c r="D9">
        <f t="shared" si="1"/>
        <v>-1</v>
      </c>
      <c r="E9">
        <v>32</v>
      </c>
      <c r="G9">
        <f t="shared" si="2"/>
        <v>1</v>
      </c>
      <c r="H9">
        <f t="shared" si="2"/>
        <v>-1</v>
      </c>
      <c r="I9">
        <f t="shared" si="2"/>
        <v>1</v>
      </c>
      <c r="J9">
        <f t="shared" si="2"/>
        <v>-1</v>
      </c>
      <c r="K9">
        <f t="shared" si="3"/>
        <v>-1</v>
      </c>
      <c r="L9">
        <f t="shared" si="4"/>
        <v>1</v>
      </c>
      <c r="M9">
        <f t="shared" si="5"/>
        <v>-1</v>
      </c>
      <c r="N9">
        <f t="shared" si="6"/>
        <v>-1</v>
      </c>
      <c r="O9">
        <f t="shared" si="7"/>
        <v>1</v>
      </c>
      <c r="P9">
        <f t="shared" si="8"/>
        <v>-1</v>
      </c>
      <c r="Q9">
        <f t="shared" si="9"/>
        <v>-1</v>
      </c>
      <c r="R9">
        <f t="shared" si="10"/>
        <v>1</v>
      </c>
      <c r="S9">
        <f t="shared" si="11"/>
        <v>-1</v>
      </c>
      <c r="T9">
        <f t="shared" si="12"/>
        <v>1</v>
      </c>
      <c r="U9">
        <f t="shared" si="13"/>
        <v>1</v>
      </c>
      <c r="V9">
        <f t="shared" si="14"/>
        <v>32</v>
      </c>
      <c r="X9" s="8" t="s">
        <v>12</v>
      </c>
      <c r="Y9" s="8">
        <f>M14</f>
        <v>231.125</v>
      </c>
      <c r="Z9" s="9">
        <f t="shared" si="0"/>
        <v>0.27067779241692286</v>
      </c>
    </row>
    <row r="10" spans="1:32" x14ac:dyDescent="0.35">
      <c r="A10">
        <v>-1</v>
      </c>
      <c r="B10">
        <v>1</v>
      </c>
      <c r="C10">
        <v>1</v>
      </c>
      <c r="D10">
        <f t="shared" si="1"/>
        <v>-1</v>
      </c>
      <c r="E10">
        <v>30</v>
      </c>
      <c r="G10">
        <f t="shared" si="2"/>
        <v>-1</v>
      </c>
      <c r="H10">
        <f t="shared" si="2"/>
        <v>1</v>
      </c>
      <c r="I10">
        <f t="shared" si="2"/>
        <v>1</v>
      </c>
      <c r="J10">
        <f t="shared" si="2"/>
        <v>-1</v>
      </c>
      <c r="K10">
        <f t="shared" si="3"/>
        <v>-1</v>
      </c>
      <c r="L10">
        <f t="shared" si="4"/>
        <v>-1</v>
      </c>
      <c r="M10">
        <f t="shared" si="5"/>
        <v>1</v>
      </c>
      <c r="N10">
        <f t="shared" si="6"/>
        <v>1</v>
      </c>
      <c r="O10">
        <f t="shared" si="7"/>
        <v>-1</v>
      </c>
      <c r="P10">
        <f t="shared" si="8"/>
        <v>-1</v>
      </c>
      <c r="Q10">
        <f t="shared" si="9"/>
        <v>-1</v>
      </c>
      <c r="R10">
        <f t="shared" si="10"/>
        <v>1</v>
      </c>
      <c r="S10">
        <f t="shared" si="11"/>
        <v>1</v>
      </c>
      <c r="T10">
        <f t="shared" si="12"/>
        <v>-1</v>
      </c>
      <c r="U10">
        <f t="shared" si="13"/>
        <v>1</v>
      </c>
      <c r="V10">
        <f t="shared" si="14"/>
        <v>30</v>
      </c>
      <c r="X10" t="s">
        <v>7</v>
      </c>
      <c r="Y10">
        <f>SUM(Y3:Y9)</f>
        <v>853.875</v>
      </c>
      <c r="Z10" s="7">
        <f t="shared" si="0"/>
        <v>1</v>
      </c>
    </row>
    <row r="11" spans="1:32" x14ac:dyDescent="0.35">
      <c r="A11" s="8">
        <v>1</v>
      </c>
      <c r="B11" s="8">
        <v>1</v>
      </c>
      <c r="C11" s="8">
        <v>1</v>
      </c>
      <c r="D11" s="8">
        <f t="shared" si="1"/>
        <v>1</v>
      </c>
      <c r="E11" s="8">
        <v>36</v>
      </c>
      <c r="G11" s="8">
        <f t="shared" si="2"/>
        <v>1</v>
      </c>
      <c r="H11" s="8">
        <f t="shared" si="2"/>
        <v>1</v>
      </c>
      <c r="I11" s="8">
        <f t="shared" si="2"/>
        <v>1</v>
      </c>
      <c r="J11" s="8">
        <f t="shared" si="2"/>
        <v>1</v>
      </c>
      <c r="K11" s="8">
        <f t="shared" si="3"/>
        <v>1</v>
      </c>
      <c r="L11" s="8">
        <f t="shared" si="4"/>
        <v>1</v>
      </c>
      <c r="M11" s="8">
        <f t="shared" si="5"/>
        <v>1</v>
      </c>
      <c r="N11" s="8">
        <f t="shared" si="6"/>
        <v>1</v>
      </c>
      <c r="O11" s="8">
        <f t="shared" si="7"/>
        <v>1</v>
      </c>
      <c r="P11" s="8">
        <f t="shared" si="8"/>
        <v>1</v>
      </c>
      <c r="Q11" s="8">
        <f t="shared" si="9"/>
        <v>1</v>
      </c>
      <c r="R11" s="8">
        <f t="shared" si="10"/>
        <v>1</v>
      </c>
      <c r="S11" s="8">
        <f t="shared" si="11"/>
        <v>1</v>
      </c>
      <c r="T11" s="8">
        <f t="shared" si="12"/>
        <v>1</v>
      </c>
      <c r="U11" s="8">
        <f t="shared" si="13"/>
        <v>1</v>
      </c>
      <c r="V11" s="8">
        <f t="shared" si="14"/>
        <v>36</v>
      </c>
    </row>
    <row r="12" spans="1:32" x14ac:dyDescent="0.35">
      <c r="F12" s="10" t="s">
        <v>22</v>
      </c>
      <c r="G12">
        <f>SUMPRODUCT(G4:G11,$V4:$V11)</f>
        <v>-29</v>
      </c>
      <c r="H12">
        <f t="shared" ref="H12:U12" si="15">SUMPRODUCT(H4:H11,$V4:$V11)</f>
        <v>-3</v>
      </c>
      <c r="I12">
        <f t="shared" si="15"/>
        <v>9</v>
      </c>
      <c r="J12">
        <f t="shared" si="15"/>
        <v>63</v>
      </c>
      <c r="K12">
        <f t="shared" si="15"/>
        <v>-1</v>
      </c>
      <c r="L12">
        <f t="shared" si="15"/>
        <v>-9</v>
      </c>
      <c r="M12">
        <f t="shared" si="15"/>
        <v>-43</v>
      </c>
      <c r="N12">
        <f t="shared" si="15"/>
        <v>-43</v>
      </c>
      <c r="O12">
        <f t="shared" si="15"/>
        <v>-9</v>
      </c>
      <c r="P12">
        <f t="shared" si="15"/>
        <v>-1</v>
      </c>
      <c r="Q12">
        <f t="shared" si="15"/>
        <v>63</v>
      </c>
      <c r="R12">
        <f t="shared" si="15"/>
        <v>9</v>
      </c>
      <c r="S12">
        <f t="shared" si="15"/>
        <v>-3</v>
      </c>
      <c r="T12">
        <f t="shared" si="15"/>
        <v>-29</v>
      </c>
      <c r="U12">
        <f t="shared" si="15"/>
        <v>301</v>
      </c>
    </row>
    <row r="13" spans="1:32" x14ac:dyDescent="0.35">
      <c r="F13" s="10" t="s">
        <v>23</v>
      </c>
      <c r="G13">
        <f>G12/4</f>
        <v>-7.25</v>
      </c>
      <c r="H13">
        <f t="shared" ref="H13:U13" si="16">H12/4</f>
        <v>-0.75</v>
      </c>
      <c r="I13">
        <f t="shared" si="16"/>
        <v>2.25</v>
      </c>
      <c r="J13">
        <f t="shared" si="16"/>
        <v>15.75</v>
      </c>
      <c r="K13">
        <f t="shared" si="16"/>
        <v>-0.25</v>
      </c>
      <c r="L13">
        <f t="shared" si="16"/>
        <v>-2.25</v>
      </c>
      <c r="M13">
        <f t="shared" si="16"/>
        <v>-10.75</v>
      </c>
      <c r="N13">
        <f t="shared" si="16"/>
        <v>-10.75</v>
      </c>
      <c r="O13">
        <f t="shared" si="16"/>
        <v>-2.25</v>
      </c>
      <c r="P13">
        <f t="shared" si="16"/>
        <v>-0.25</v>
      </c>
      <c r="Q13">
        <f t="shared" si="16"/>
        <v>15.75</v>
      </c>
      <c r="R13">
        <f t="shared" si="16"/>
        <v>2.25</v>
      </c>
      <c r="S13">
        <f t="shared" si="16"/>
        <v>-0.75</v>
      </c>
      <c r="T13">
        <f t="shared" si="16"/>
        <v>-7.25</v>
      </c>
      <c r="U13">
        <f t="shared" si="16"/>
        <v>75.25</v>
      </c>
    </row>
    <row r="14" spans="1:32" x14ac:dyDescent="0.35">
      <c r="F14" s="10" t="s">
        <v>1</v>
      </c>
      <c r="G14">
        <f>G12^2/8</f>
        <v>105.125</v>
      </c>
      <c r="H14">
        <f t="shared" ref="H14:U14" si="17">H12^2/8</f>
        <v>1.125</v>
      </c>
      <c r="I14">
        <f t="shared" si="17"/>
        <v>10.125</v>
      </c>
      <c r="J14">
        <f t="shared" si="17"/>
        <v>496.125</v>
      </c>
      <c r="K14">
        <f t="shared" si="17"/>
        <v>0.125</v>
      </c>
      <c r="L14">
        <f t="shared" si="17"/>
        <v>10.125</v>
      </c>
      <c r="M14">
        <f t="shared" si="17"/>
        <v>231.125</v>
      </c>
      <c r="N14">
        <f t="shared" si="17"/>
        <v>231.125</v>
      </c>
      <c r="O14">
        <f t="shared" si="17"/>
        <v>10.125</v>
      </c>
      <c r="P14">
        <f t="shared" si="17"/>
        <v>0.125</v>
      </c>
      <c r="Q14">
        <f t="shared" si="17"/>
        <v>496.125</v>
      </c>
      <c r="R14">
        <f t="shared" si="17"/>
        <v>10.125</v>
      </c>
      <c r="S14">
        <f t="shared" si="17"/>
        <v>1.125</v>
      </c>
      <c r="T14">
        <f t="shared" si="17"/>
        <v>105.125</v>
      </c>
      <c r="U14">
        <f t="shared" si="17"/>
        <v>11325.125</v>
      </c>
    </row>
    <row r="15" spans="1:32" x14ac:dyDescent="0.35">
      <c r="F15" s="10" t="s">
        <v>24</v>
      </c>
      <c r="G15" s="8"/>
      <c r="H15" s="8"/>
      <c r="I15" s="8"/>
      <c r="J15" s="8"/>
      <c r="K15" s="8"/>
      <c r="L15" s="8"/>
      <c r="M15" s="11" t="s">
        <v>12</v>
      </c>
      <c r="N15" s="11"/>
      <c r="O15" s="11" t="s">
        <v>10</v>
      </c>
      <c r="P15" s="11" t="s">
        <v>9</v>
      </c>
      <c r="Q15" s="11" t="s">
        <v>8</v>
      </c>
      <c r="R15" s="11" t="s">
        <v>5</v>
      </c>
      <c r="S15" s="11" t="s">
        <v>4</v>
      </c>
      <c r="T15" s="11" t="s">
        <v>3</v>
      </c>
      <c r="U15" s="11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2024-04-06T14:11:50Z</dcterms:created>
  <dcterms:modified xsi:type="dcterms:W3CDTF">2024-04-06T14:17:13Z</dcterms:modified>
</cp:coreProperties>
</file>